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669EC746-E5F9-472B-8BDA-61936367AC44}" xr6:coauthVersionLast="43" xr6:coauthVersionMax="43" xr10:uidLastSave="{00000000-0000-0000-0000-000000000000}"/>
  <bookViews>
    <workbookView xWindow="25080" yWindow="-120" windowWidth="21840" windowHeight="13140" xr2:uid="{CBF46398-BA5C-4B5D-B829-F23B59BC495A}"/>
  </bookViews>
  <sheets>
    <sheet name="Mark-up" sheetId="1" r:id="rId1"/>
    <sheet name="BD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4" i="2" l="1"/>
  <c r="B23" i="1"/>
  <c r="C17" i="1"/>
  <c r="B20" i="1"/>
  <c r="B21" i="1"/>
  <c r="B22" i="1"/>
  <c r="B19" i="1"/>
  <c r="C16" i="1"/>
  <c r="C15" i="1"/>
  <c r="C14" i="1"/>
  <c r="C13" i="1"/>
  <c r="C12" i="1"/>
  <c r="B29" i="1"/>
  <c r="B30" i="1" s="1"/>
  <c r="C11" i="1"/>
  <c r="B25" i="1" s="1"/>
  <c r="B32" i="1" s="1"/>
</calcChain>
</file>

<file path=xl/sharedStrings.xml><?xml version="1.0" encoding="utf-8"?>
<sst xmlns="http://schemas.openxmlformats.org/spreadsheetml/2006/main" count="55" uniqueCount="52">
  <si>
    <t>Custos Diretos</t>
  </si>
  <si>
    <t>Planilha de Cálculo do Mark-up</t>
  </si>
  <si>
    <t>Custo com Matéria-Prima</t>
  </si>
  <si>
    <t>ICMS sobre a Compra</t>
  </si>
  <si>
    <t>Conta</t>
  </si>
  <si>
    <t>Valor</t>
  </si>
  <si>
    <t>Observações</t>
  </si>
  <si>
    <t>Geralmente utiliza-se o custo unitário com matéria-prima, acrescido do frete</t>
  </si>
  <si>
    <t>Percentual creditável de ICMS</t>
  </si>
  <si>
    <t>Custo da Mercadoria Vendida</t>
  </si>
  <si>
    <t>Faturamento Mensal Estimado</t>
  </si>
  <si>
    <t>Despesas com Aluguéis</t>
  </si>
  <si>
    <t>Cálculo dos Percentuais Gastos Sobre o faturamento</t>
  </si>
  <si>
    <t>Despesa com Energia, Água, Telefonia</t>
  </si>
  <si>
    <t>Percentual</t>
  </si>
  <si>
    <t>Pro-labore</t>
  </si>
  <si>
    <t>Despesa com marketing</t>
  </si>
  <si>
    <t>Contador</t>
  </si>
  <si>
    <t>Despesas Fixas</t>
  </si>
  <si>
    <t>Despesas Variáveis</t>
  </si>
  <si>
    <t>Comissões sobre as vendas</t>
  </si>
  <si>
    <t>ICMS</t>
  </si>
  <si>
    <t>Margem de Lucro</t>
  </si>
  <si>
    <t>Perdas de Estoque</t>
  </si>
  <si>
    <t>Outros Custos Fixos</t>
  </si>
  <si>
    <t>Outros Custos Variáveis</t>
  </si>
  <si>
    <t>Mark-up</t>
  </si>
  <si>
    <t>Esse valor deverá ser multiplicado pelos custos diretos para obtenção do preço de venda</t>
  </si>
  <si>
    <t>Mão-de-obra indireta</t>
  </si>
  <si>
    <t xml:space="preserve">Nessa conta deve ser colocado o custo com a mão-de-obra que não se consegue atribuir diretamente a mercadorias individuais. As despesas com vendedores e profissionais administartivos geralmente entram nessa conta. </t>
  </si>
  <si>
    <t>Preço de Venda</t>
  </si>
  <si>
    <t>Instruções:</t>
  </si>
  <si>
    <t>Edite apenas as células em laranja claro</t>
  </si>
  <si>
    <t>Dúvidas: Entre em contato com a Genebra Seguros (51) 3237-7210</t>
  </si>
  <si>
    <t>Planilha de Cálculo do BDI</t>
  </si>
  <si>
    <t>Despesas Indiretas</t>
  </si>
  <si>
    <t>Administração Central</t>
  </si>
  <si>
    <t>Margem de Incerteza</t>
  </si>
  <si>
    <t>Seguros</t>
  </si>
  <si>
    <t>Garantias</t>
  </si>
  <si>
    <t>Despesas Financeiras</t>
  </si>
  <si>
    <t>Lucro</t>
  </si>
  <si>
    <t>Tributos</t>
  </si>
  <si>
    <t>BDI</t>
  </si>
  <si>
    <t>despesas com a estrutura administrativa da empresa, como aluguel, recursos humanos, etc;</t>
  </si>
  <si>
    <t xml:space="preserve">representa os custos estimados com imprevistos; </t>
  </si>
  <si>
    <t>é o percentual (cerca de 0,5%) sobre o total da obra, que deve ser reservado para o seguro de Riscos de Engenharia;</t>
  </si>
  <si>
    <t>é o custo com seguro garantia (cerca de 0,1%);</t>
  </si>
  <si>
    <t xml:space="preserve">é uma estimativa do custo do capital empregado na obra; </t>
  </si>
  <si>
    <t>é a lucratividade prevista para o projeto;</t>
  </si>
  <si>
    <t>percentual dos tributos pagos sobre o faturamento.</t>
  </si>
  <si>
    <t>Esse valor deverá ser multiplicado pelos custos diretos para obtenção do orçamento da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</si>
</sst>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_-&quot;R$&quot;\ * #,##0_-;\-&quot;R$&quot;\ * #,##0_-;_-&quot;R$&quot;\ * &quot;-&quot;??_-;_-@_-"/>
    <numFmt numFmtId="168" formatCode="_-* #,##0_-;\-* #,##0_-;_-* &quot;-&quot;??_-;_-@_-"/>
    <numFmt numFmtId="173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left" indent="1"/>
    </xf>
    <xf numFmtId="165" fontId="0" fillId="5" borderId="1" xfId="2" applyNumberFormat="1" applyFont="1" applyFill="1" applyBorder="1"/>
    <xf numFmtId="44" fontId="0" fillId="5" borderId="2" xfId="2" applyFont="1" applyFill="1" applyBorder="1" applyAlignment="1">
      <alignment vertical="center"/>
    </xf>
    <xf numFmtId="44" fontId="0" fillId="5" borderId="3" xfId="2" applyFont="1" applyFill="1" applyBorder="1"/>
    <xf numFmtId="44" fontId="0" fillId="5" borderId="4" xfId="2" applyFont="1" applyFill="1" applyBorder="1"/>
    <xf numFmtId="9" fontId="0" fillId="5" borderId="2" xfId="0" applyNumberFormat="1" applyFill="1" applyBorder="1"/>
    <xf numFmtId="9" fontId="0" fillId="5" borderId="3" xfId="0" applyNumberFormat="1" applyFill="1" applyBorder="1"/>
    <xf numFmtId="9" fontId="0" fillId="5" borderId="4" xfId="0" applyNumberFormat="1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9" xfId="0" applyFill="1" applyBorder="1"/>
    <xf numFmtId="0" fontId="0" fillId="4" borderId="8" xfId="0" applyFill="1" applyBorder="1"/>
    <xf numFmtId="165" fontId="0" fillId="4" borderId="0" xfId="2" applyNumberFormat="1" applyFont="1" applyFill="1" applyBorder="1"/>
    <xf numFmtId="0" fontId="0" fillId="4" borderId="9" xfId="0" applyFill="1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2" fillId="3" borderId="8" xfId="0" applyFont="1" applyFill="1" applyBorder="1" applyAlignment="1"/>
    <xf numFmtId="0" fontId="2" fillId="3" borderId="0" xfId="0" applyFont="1" applyFill="1" applyBorder="1" applyAlignment="1"/>
    <xf numFmtId="0" fontId="2" fillId="3" borderId="9" xfId="0" applyFont="1" applyFill="1" applyBorder="1" applyAlignment="1"/>
    <xf numFmtId="0" fontId="0" fillId="0" borderId="8" xfId="0" applyBorder="1" applyAlignment="1">
      <alignment horizontal="left" vertical="center" indent="1"/>
    </xf>
    <xf numFmtId="9" fontId="0" fillId="0" borderId="0" xfId="3" applyFont="1" applyBorder="1" applyAlignment="1">
      <alignment vertical="center"/>
    </xf>
    <xf numFmtId="0" fontId="0" fillId="0" borderId="9" xfId="0" applyBorder="1" applyAlignment="1">
      <alignment wrapText="1"/>
    </xf>
    <xf numFmtId="0" fontId="0" fillId="0" borderId="8" xfId="0" applyBorder="1" applyAlignment="1">
      <alignment horizontal="left" indent="1"/>
    </xf>
    <xf numFmtId="9" fontId="0" fillId="0" borderId="0" xfId="3" applyFont="1" applyBorder="1"/>
    <xf numFmtId="165" fontId="0" fillId="0" borderId="0" xfId="0" applyNumberFormat="1" applyBorder="1"/>
    <xf numFmtId="9" fontId="0" fillId="0" borderId="0" xfId="0" applyNumberFormat="1" applyBorder="1"/>
    <xf numFmtId="0" fontId="0" fillId="0" borderId="8" xfId="0" applyBorder="1" applyAlignment="1">
      <alignment vertical="center"/>
    </xf>
    <xf numFmtId="44" fontId="0" fillId="0" borderId="0" xfId="2" applyFont="1" applyBorder="1"/>
    <xf numFmtId="0" fontId="3" fillId="0" borderId="8" xfId="0" applyFont="1" applyBorder="1" applyAlignment="1">
      <alignment horizontal="left" indent="1"/>
    </xf>
    <xf numFmtId="44" fontId="0" fillId="0" borderId="0" xfId="0" applyNumberFormat="1" applyBorder="1"/>
    <xf numFmtId="0" fontId="2" fillId="3" borderId="13" xfId="0" applyFont="1" applyFill="1" applyBorder="1"/>
    <xf numFmtId="0" fontId="2" fillId="3" borderId="14" xfId="0" applyFont="1" applyFill="1" applyBorder="1"/>
    <xf numFmtId="0" fontId="2" fillId="3" borderId="15" xfId="0" applyFont="1" applyFill="1" applyBorder="1"/>
    <xf numFmtId="43" fontId="4" fillId="6" borderId="0" xfId="1" applyFont="1" applyFill="1" applyBorder="1" applyAlignment="1">
      <alignment horizontal="left" vertical="center"/>
    </xf>
    <xf numFmtId="0" fontId="2" fillId="6" borderId="9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/>
    </xf>
    <xf numFmtId="0" fontId="2" fillId="2" borderId="0" xfId="0" applyFont="1" applyFill="1" applyBorder="1"/>
    <xf numFmtId="0" fontId="2" fillId="2" borderId="9" xfId="0" applyFont="1" applyFill="1" applyBorder="1"/>
    <xf numFmtId="0" fontId="2" fillId="6" borderId="12" xfId="0" applyFont="1" applyFill="1" applyBorder="1" applyAlignment="1">
      <alignment vertical="center"/>
    </xf>
    <xf numFmtId="44" fontId="4" fillId="6" borderId="11" xfId="2" applyFont="1" applyFill="1" applyBorder="1" applyAlignment="1">
      <alignment horizontal="left" vertical="center"/>
    </xf>
    <xf numFmtId="44" fontId="0" fillId="5" borderId="1" xfId="2" applyFont="1" applyFill="1" applyBorder="1"/>
    <xf numFmtId="9" fontId="0" fillId="5" borderId="1" xfId="0" applyNumberFormat="1" applyFill="1" applyBorder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0" fillId="5" borderId="1" xfId="0" applyFill="1" applyBorder="1"/>
    <xf numFmtId="0" fontId="2" fillId="0" borderId="0" xfId="0" applyFont="1"/>
    <xf numFmtId="0" fontId="5" fillId="6" borderId="8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vertical="center"/>
    </xf>
    <xf numFmtId="0" fontId="6" fillId="2" borderId="5" xfId="0" applyFont="1" applyFill="1" applyBorder="1" applyAlignment="1"/>
    <xf numFmtId="0" fontId="6" fillId="2" borderId="6" xfId="0" applyFont="1" applyFill="1" applyBorder="1" applyAlignment="1"/>
    <xf numFmtId="0" fontId="6" fillId="2" borderId="7" xfId="0" applyFont="1" applyFill="1" applyBorder="1" applyAlignment="1"/>
    <xf numFmtId="173" fontId="0" fillId="0" borderId="0" xfId="3" applyNumberFormat="1" applyFont="1" applyBorder="1"/>
    <xf numFmtId="0" fontId="5" fillId="6" borderId="10" xfId="0" applyFont="1" applyFill="1" applyBorder="1" applyAlignment="1">
      <alignment horizontal="left" vertical="center"/>
    </xf>
    <xf numFmtId="168" fontId="4" fillId="6" borderId="11" xfId="1" applyNumberFormat="1" applyFont="1" applyFill="1" applyBorder="1" applyAlignment="1">
      <alignment vertical="center"/>
    </xf>
    <xf numFmtId="0" fontId="2" fillId="6" borderId="1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07A4C-C7A7-4A03-BF7A-B401C009E8C3}">
  <dimension ref="A1:D32"/>
  <sheetViews>
    <sheetView tabSelected="1" workbookViewId="0">
      <selection activeCell="C12" sqref="C12"/>
    </sheetView>
  </sheetViews>
  <sheetFormatPr defaultRowHeight="15" x14ac:dyDescent="0.25"/>
  <cols>
    <col min="1" max="1" width="37.140625" customWidth="1"/>
    <col min="2" max="2" width="17.5703125" customWidth="1"/>
    <col min="3" max="3" width="15.85546875" bestFit="1" customWidth="1"/>
    <col min="4" max="4" width="60.7109375" customWidth="1"/>
  </cols>
  <sheetData>
    <row r="1" spans="1:4" ht="15.75" thickBot="1" x14ac:dyDescent="0.3">
      <c r="A1" s="48" t="s">
        <v>31</v>
      </c>
    </row>
    <row r="2" spans="1:4" ht="15.75" thickBot="1" x14ac:dyDescent="0.3">
      <c r="A2" s="1" t="s">
        <v>32</v>
      </c>
      <c r="B2" s="47"/>
    </row>
    <row r="3" spans="1:4" x14ac:dyDescent="0.25">
      <c r="A3" s="1" t="s">
        <v>33</v>
      </c>
    </row>
    <row r="4" spans="1:4" ht="15.75" thickBot="1" x14ac:dyDescent="0.3"/>
    <row r="5" spans="1:4" ht="21" x14ac:dyDescent="0.35">
      <c r="A5" s="44" t="s">
        <v>1</v>
      </c>
      <c r="B5" s="45"/>
      <c r="C5" s="45"/>
      <c r="D5" s="46"/>
    </row>
    <row r="6" spans="1:4" ht="15.75" thickBot="1" x14ac:dyDescent="0.3">
      <c r="A6" s="9" t="s">
        <v>4</v>
      </c>
      <c r="B6" s="10" t="s">
        <v>5</v>
      </c>
      <c r="C6" s="10" t="s">
        <v>14</v>
      </c>
      <c r="D6" s="11" t="s">
        <v>6</v>
      </c>
    </row>
    <row r="7" spans="1:4" ht="15.75" thickBot="1" x14ac:dyDescent="0.3">
      <c r="A7" s="12" t="s">
        <v>10</v>
      </c>
      <c r="B7" s="2">
        <v>1000000</v>
      </c>
      <c r="C7" s="13"/>
      <c r="D7" s="14"/>
    </row>
    <row r="8" spans="1:4" x14ac:dyDescent="0.25">
      <c r="A8" s="15"/>
      <c r="B8" s="16"/>
      <c r="C8" s="16"/>
      <c r="D8" s="17"/>
    </row>
    <row r="9" spans="1:4" x14ac:dyDescent="0.25">
      <c r="A9" s="32" t="s">
        <v>12</v>
      </c>
      <c r="B9" s="33"/>
      <c r="C9" s="33"/>
      <c r="D9" s="34"/>
    </row>
    <row r="10" spans="1:4" ht="15.75" thickBot="1" x14ac:dyDescent="0.3">
      <c r="A10" s="18" t="s">
        <v>18</v>
      </c>
      <c r="B10" s="19"/>
      <c r="C10" s="19"/>
      <c r="D10" s="20"/>
    </row>
    <row r="11" spans="1:4" ht="60" x14ac:dyDescent="0.25">
      <c r="A11" s="21" t="s">
        <v>28</v>
      </c>
      <c r="B11" s="3">
        <v>200000</v>
      </c>
      <c r="C11" s="22">
        <f>B11/$B$7</f>
        <v>0.2</v>
      </c>
      <c r="D11" s="23" t="s">
        <v>29</v>
      </c>
    </row>
    <row r="12" spans="1:4" x14ac:dyDescent="0.25">
      <c r="A12" s="24" t="s">
        <v>11</v>
      </c>
      <c r="B12" s="4">
        <v>10000</v>
      </c>
      <c r="C12" s="25">
        <f>B12/$B$7</f>
        <v>0.01</v>
      </c>
      <c r="D12" s="17"/>
    </row>
    <row r="13" spans="1:4" x14ac:dyDescent="0.25">
      <c r="A13" s="24" t="s">
        <v>13</v>
      </c>
      <c r="B13" s="4">
        <v>10000</v>
      </c>
      <c r="C13" s="25">
        <f>B13/$B$7</f>
        <v>0.01</v>
      </c>
      <c r="D13" s="17"/>
    </row>
    <row r="14" spans="1:4" x14ac:dyDescent="0.25">
      <c r="A14" s="24" t="s">
        <v>15</v>
      </c>
      <c r="B14" s="4">
        <v>20000</v>
      </c>
      <c r="C14" s="25">
        <f>B14/$B$7</f>
        <v>0.02</v>
      </c>
      <c r="D14" s="17"/>
    </row>
    <row r="15" spans="1:4" x14ac:dyDescent="0.25">
      <c r="A15" s="24" t="s">
        <v>16</v>
      </c>
      <c r="B15" s="4">
        <v>25000</v>
      </c>
      <c r="C15" s="25">
        <f>B15/$B$7</f>
        <v>2.5000000000000001E-2</v>
      </c>
      <c r="D15" s="17"/>
    </row>
    <row r="16" spans="1:4" x14ac:dyDescent="0.25">
      <c r="A16" s="24" t="s">
        <v>17</v>
      </c>
      <c r="B16" s="4">
        <v>800</v>
      </c>
      <c r="C16" s="25">
        <f>B16/$B$7</f>
        <v>8.0000000000000004E-4</v>
      </c>
      <c r="D16" s="17"/>
    </row>
    <row r="17" spans="1:4" ht="15.75" thickBot="1" x14ac:dyDescent="0.3">
      <c r="A17" s="24" t="s">
        <v>24</v>
      </c>
      <c r="B17" s="5">
        <v>12500</v>
      </c>
      <c r="C17" s="25">
        <f>B17/$B$7</f>
        <v>1.2500000000000001E-2</v>
      </c>
      <c r="D17" s="17"/>
    </row>
    <row r="18" spans="1:4" ht="15.75" thickBot="1" x14ac:dyDescent="0.3">
      <c r="A18" s="18" t="s">
        <v>19</v>
      </c>
      <c r="B18" s="19"/>
      <c r="C18" s="19"/>
      <c r="D18" s="20"/>
    </row>
    <row r="19" spans="1:4" x14ac:dyDescent="0.25">
      <c r="A19" s="24" t="s">
        <v>20</v>
      </c>
      <c r="B19" s="26">
        <f>C19*$B$7</f>
        <v>20000</v>
      </c>
      <c r="C19" s="6">
        <v>0.02</v>
      </c>
      <c r="D19" s="17"/>
    </row>
    <row r="20" spans="1:4" x14ac:dyDescent="0.25">
      <c r="A20" s="24" t="s">
        <v>21</v>
      </c>
      <c r="B20" s="26">
        <f t="shared" ref="B20:B23" si="0">C20*$B$7</f>
        <v>180000</v>
      </c>
      <c r="C20" s="7">
        <v>0.18</v>
      </c>
      <c r="D20" s="17"/>
    </row>
    <row r="21" spans="1:4" x14ac:dyDescent="0.25">
      <c r="A21" s="24" t="s">
        <v>22</v>
      </c>
      <c r="B21" s="26">
        <f t="shared" si="0"/>
        <v>150000</v>
      </c>
      <c r="C21" s="7">
        <v>0.15</v>
      </c>
      <c r="D21" s="17"/>
    </row>
    <row r="22" spans="1:4" x14ac:dyDescent="0.25">
      <c r="A22" s="24" t="s">
        <v>23</v>
      </c>
      <c r="B22" s="26">
        <f t="shared" si="0"/>
        <v>10000</v>
      </c>
      <c r="C22" s="7">
        <v>0.01</v>
      </c>
      <c r="D22" s="17"/>
    </row>
    <row r="23" spans="1:4" ht="15.75" thickBot="1" x14ac:dyDescent="0.3">
      <c r="A23" s="24" t="s">
        <v>25</v>
      </c>
      <c r="B23" s="26">
        <f t="shared" si="0"/>
        <v>20000</v>
      </c>
      <c r="C23" s="8">
        <v>0.02</v>
      </c>
      <c r="D23" s="17"/>
    </row>
    <row r="24" spans="1:4" x14ac:dyDescent="0.25">
      <c r="A24" s="24"/>
      <c r="B24" s="26"/>
      <c r="C24" s="27"/>
      <c r="D24" s="17"/>
    </row>
    <row r="25" spans="1:4" ht="40.5" customHeight="1" x14ac:dyDescent="0.25">
      <c r="A25" s="49" t="s">
        <v>26</v>
      </c>
      <c r="B25" s="35">
        <f>1/(1-SUM(C11:C17)-SUM(C19:C23))</f>
        <v>2.9265437518290898</v>
      </c>
      <c r="C25" s="35"/>
      <c r="D25" s="36" t="s">
        <v>27</v>
      </c>
    </row>
    <row r="26" spans="1:4" x14ac:dyDescent="0.25">
      <c r="A26" s="15"/>
      <c r="B26" s="16"/>
      <c r="C26" s="16"/>
      <c r="D26" s="17"/>
    </row>
    <row r="27" spans="1:4" ht="15.75" thickBot="1" x14ac:dyDescent="0.3">
      <c r="A27" s="37" t="s">
        <v>0</v>
      </c>
      <c r="B27" s="38"/>
      <c r="C27" s="38"/>
      <c r="D27" s="39"/>
    </row>
    <row r="28" spans="1:4" ht="30.75" thickBot="1" x14ac:dyDescent="0.3">
      <c r="A28" s="28" t="s">
        <v>2</v>
      </c>
      <c r="B28" s="42">
        <v>20</v>
      </c>
      <c r="C28" s="16"/>
      <c r="D28" s="23" t="s">
        <v>7</v>
      </c>
    </row>
    <row r="29" spans="1:4" ht="15.75" thickBot="1" x14ac:dyDescent="0.3">
      <c r="A29" s="30" t="s">
        <v>3</v>
      </c>
      <c r="B29" s="29">
        <f>B28*C29</f>
        <v>3.5999999999999996</v>
      </c>
      <c r="C29" s="43">
        <v>0.18</v>
      </c>
      <c r="D29" s="17" t="s">
        <v>8</v>
      </c>
    </row>
    <row r="30" spans="1:4" x14ac:dyDescent="0.25">
      <c r="A30" s="15" t="s">
        <v>9</v>
      </c>
      <c r="B30" s="31">
        <f>B28-B29</f>
        <v>16.399999999999999</v>
      </c>
      <c r="C30" s="16"/>
      <c r="D30" s="17"/>
    </row>
    <row r="31" spans="1:4" x14ac:dyDescent="0.25">
      <c r="A31" s="15"/>
      <c r="B31" s="16"/>
      <c r="C31" s="16"/>
      <c r="D31" s="17"/>
    </row>
    <row r="32" spans="1:4" ht="31.5" customHeight="1" thickBot="1" x14ac:dyDescent="0.3">
      <c r="A32" s="50" t="s">
        <v>30</v>
      </c>
      <c r="B32" s="41">
        <f>B25*B30</f>
        <v>47.995317529997067</v>
      </c>
      <c r="C32" s="41"/>
      <c r="D32" s="40"/>
    </row>
  </sheetData>
  <mergeCells count="3">
    <mergeCell ref="A5:D5"/>
    <mergeCell ref="B25:C25"/>
    <mergeCell ref="B32:C3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4169B-28BF-4FD6-B9CA-983325F212B9}">
  <dimension ref="A1:C14"/>
  <sheetViews>
    <sheetView workbookViewId="0">
      <selection activeCell="C14" sqref="A5:C14"/>
    </sheetView>
  </sheetViews>
  <sheetFormatPr defaultRowHeight="15" x14ac:dyDescent="0.25"/>
  <cols>
    <col min="1" max="1" width="37.140625" customWidth="1"/>
    <col min="2" max="2" width="17.5703125" customWidth="1"/>
    <col min="3" max="3" width="105.42578125" bestFit="1" customWidth="1"/>
  </cols>
  <sheetData>
    <row r="1" spans="1:3" ht="15.75" thickBot="1" x14ac:dyDescent="0.3">
      <c r="A1" s="48" t="s">
        <v>31</v>
      </c>
    </row>
    <row r="2" spans="1:3" ht="15.75" thickBot="1" x14ac:dyDescent="0.3">
      <c r="A2" s="1" t="s">
        <v>32</v>
      </c>
      <c r="B2" s="47"/>
    </row>
    <row r="3" spans="1:3" x14ac:dyDescent="0.25">
      <c r="A3" s="1" t="s">
        <v>33</v>
      </c>
    </row>
    <row r="4" spans="1:3" ht="15.75" thickBot="1" x14ac:dyDescent="0.3"/>
    <row r="5" spans="1:3" ht="21" x14ac:dyDescent="0.35">
      <c r="A5" s="51" t="s">
        <v>34</v>
      </c>
      <c r="B5" s="52"/>
      <c r="C5" s="53"/>
    </row>
    <row r="6" spans="1:3" x14ac:dyDescent="0.25">
      <c r="A6" s="18" t="s">
        <v>35</v>
      </c>
      <c r="B6" s="19"/>
      <c r="C6" s="20"/>
    </row>
    <row r="7" spans="1:3" x14ac:dyDescent="0.25">
      <c r="A7" s="24" t="s">
        <v>36</v>
      </c>
      <c r="B7" s="25">
        <v>0.08</v>
      </c>
      <c r="C7" s="17" t="s">
        <v>44</v>
      </c>
    </row>
    <row r="8" spans="1:3" x14ac:dyDescent="0.25">
      <c r="A8" s="24" t="s">
        <v>37</v>
      </c>
      <c r="B8" s="25">
        <v>0.02</v>
      </c>
      <c r="C8" s="17" t="s">
        <v>45</v>
      </c>
    </row>
    <row r="9" spans="1:3" x14ac:dyDescent="0.25">
      <c r="A9" s="24" t="s">
        <v>38</v>
      </c>
      <c r="B9" s="54">
        <v>5.0000000000000001E-3</v>
      </c>
      <c r="C9" s="17" t="s">
        <v>46</v>
      </c>
    </row>
    <row r="10" spans="1:3" x14ac:dyDescent="0.25">
      <c r="A10" s="24" t="s">
        <v>39</v>
      </c>
      <c r="B10" s="54">
        <v>1E-3</v>
      </c>
      <c r="C10" s="17" t="s">
        <v>47</v>
      </c>
    </row>
    <row r="11" spans="1:3" x14ac:dyDescent="0.25">
      <c r="A11" s="24" t="s">
        <v>40</v>
      </c>
      <c r="B11" s="25">
        <v>0.02</v>
      </c>
      <c r="C11" s="17" t="s">
        <v>48</v>
      </c>
    </row>
    <row r="12" spans="1:3" x14ac:dyDescent="0.25">
      <c r="A12" s="24" t="s">
        <v>41</v>
      </c>
      <c r="B12" s="25">
        <v>0.1</v>
      </c>
      <c r="C12" s="17" t="s">
        <v>49</v>
      </c>
    </row>
    <row r="13" spans="1:3" x14ac:dyDescent="0.25">
      <c r="A13" s="24" t="s">
        <v>42</v>
      </c>
      <c r="B13" s="25">
        <v>0.06</v>
      </c>
      <c r="C13" s="17" t="s">
        <v>50</v>
      </c>
    </row>
    <row r="14" spans="1:3" ht="40.5" customHeight="1" thickBot="1" x14ac:dyDescent="0.3">
      <c r="A14" s="55" t="s">
        <v>43</v>
      </c>
      <c r="B14" s="56">
        <f>100*((1+(B7+B8+B9+B10))*(1+B11)*(1+B12)/(1-B13)-1)</f>
        <v>32.014042553191516</v>
      </c>
      <c r="C14" s="57" t="s">
        <v>51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Mark-up</vt:lpstr>
      <vt:lpstr>BDI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2019-06-02T21:03:19Z</dcterms:created>
  <dcterms:modified xsi:type="dcterms:W3CDTF">2019-06-02T21:52:18Z</dcterms:modified>
</cp:coreProperties>
</file>